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g.mepnet.cz\UserHome\NR\m000xm1329\Documents\NÁVRH ROZPOČTU 2025\ZHMP\"/>
    </mc:Choice>
  </mc:AlternateContent>
  <xr:revisionPtr revIDLastSave="0" documentId="13_ncr:1_{808C3107-F084-4BDD-B337-3BC1563B99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říloha do usnesení" sheetId="39" r:id="rId1"/>
  </sheets>
  <definedNames>
    <definedName name="_xlnm.Print_Area" localSheetId="0">'příloha do usnesení'!$A$1:$G$46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5" i="39" l="1"/>
  <c r="G45" i="39" s="1"/>
  <c r="C44" i="39"/>
  <c r="G44" i="39" s="1"/>
  <c r="G42" i="39"/>
  <c r="C42" i="39"/>
  <c r="C41" i="39"/>
  <c r="G41" i="39" s="1"/>
  <c r="C40" i="39"/>
  <c r="G40" i="39" s="1"/>
  <c r="G39" i="39"/>
  <c r="C39" i="39"/>
  <c r="C38" i="39"/>
  <c r="G38" i="39" s="1"/>
  <c r="C37" i="39"/>
  <c r="G37" i="39" s="1"/>
  <c r="G36" i="39"/>
  <c r="C36" i="39"/>
  <c r="C35" i="39"/>
  <c r="G35" i="39" s="1"/>
  <c r="C34" i="39"/>
  <c r="G34" i="39" s="1"/>
  <c r="G33" i="39"/>
  <c r="C33" i="39"/>
  <c r="C32" i="39"/>
  <c r="G32" i="39" s="1"/>
  <c r="C31" i="39"/>
  <c r="G31" i="39" s="1"/>
  <c r="G30" i="39"/>
  <c r="F30" i="39"/>
  <c r="E30" i="39"/>
  <c r="D30" i="39"/>
  <c r="C30" i="39"/>
  <c r="B30" i="39"/>
  <c r="B43" i="39" s="1"/>
  <c r="B46" i="39" s="1"/>
  <c r="G29" i="39"/>
  <c r="C29" i="39"/>
  <c r="C28" i="39"/>
  <c r="G28" i="39" s="1"/>
  <c r="F26" i="39"/>
  <c r="E26" i="39"/>
  <c r="C26" i="39" s="1"/>
  <c r="D26" i="39"/>
  <c r="B26" i="39"/>
  <c r="C25" i="39"/>
  <c r="G25" i="39" s="1"/>
  <c r="G24" i="39"/>
  <c r="C24" i="39"/>
  <c r="C23" i="39"/>
  <c r="G23" i="39" s="1"/>
  <c r="C22" i="39"/>
  <c r="G22" i="39" s="1"/>
  <c r="G21" i="39"/>
  <c r="C21" i="39"/>
  <c r="C20" i="39"/>
  <c r="G20" i="39" s="1"/>
  <c r="C19" i="39"/>
  <c r="G19" i="39" s="1"/>
  <c r="G18" i="39"/>
  <c r="C18" i="39"/>
  <c r="F16" i="39"/>
  <c r="F43" i="39" s="1"/>
  <c r="F46" i="39" s="1"/>
  <c r="E16" i="39"/>
  <c r="E43" i="39" s="1"/>
  <c r="E46" i="39" s="1"/>
  <c r="D16" i="39"/>
  <c r="D43" i="39" s="1"/>
  <c r="D46" i="39" s="1"/>
  <c r="C46" i="39" s="1"/>
  <c r="C16" i="39"/>
  <c r="B16" i="39"/>
  <c r="C15" i="39"/>
  <c r="G15" i="39" s="1"/>
  <c r="C14" i="39"/>
  <c r="G14" i="39" s="1"/>
  <c r="G13" i="39"/>
  <c r="C13" i="39"/>
  <c r="C12" i="39"/>
  <c r="G12" i="39" s="1"/>
  <c r="G16" i="39" s="1"/>
  <c r="G26" i="39" l="1"/>
  <c r="G43" i="39"/>
  <c r="G46" i="39" s="1"/>
  <c r="C43" i="39"/>
</calcChain>
</file>

<file path=xl/sharedStrings.xml><?xml version="1.0" encoding="utf-8"?>
<sst xmlns="http://schemas.openxmlformats.org/spreadsheetml/2006/main" count="53" uniqueCount="53">
  <si>
    <t>v tis. Kč</t>
  </si>
  <si>
    <t>Oblast hodnocení</t>
  </si>
  <si>
    <t>Výnosy</t>
  </si>
  <si>
    <t>Náklady</t>
  </si>
  <si>
    <t>úplata</t>
  </si>
  <si>
    <t xml:space="preserve">služby </t>
  </si>
  <si>
    <t>opravy</t>
  </si>
  <si>
    <t>výsledek</t>
  </si>
  <si>
    <t>správci</t>
  </si>
  <si>
    <t>a údržba</t>
  </si>
  <si>
    <t>VAS</t>
  </si>
  <si>
    <t>Solid</t>
  </si>
  <si>
    <t>Kolektory Praha</t>
  </si>
  <si>
    <t>Centra</t>
  </si>
  <si>
    <t>Acton</t>
  </si>
  <si>
    <t>Odpisy nedobytných pohledávek</t>
  </si>
  <si>
    <t>Z toho náklady na:</t>
  </si>
  <si>
    <t>Daň z příjmů MČ</t>
  </si>
  <si>
    <t xml:space="preserve"> náklady</t>
  </si>
  <si>
    <t>a ostatní</t>
  </si>
  <si>
    <t>Tvorba opravných položek</t>
  </si>
  <si>
    <t>Hospodář-</t>
  </si>
  <si>
    <t>ský</t>
  </si>
  <si>
    <t>Sdružení Centra-Austis</t>
  </si>
  <si>
    <t>Správa pozemků celkem</t>
  </si>
  <si>
    <t>Acton (správa pozemků)</t>
  </si>
  <si>
    <t>Urbia</t>
  </si>
  <si>
    <t>Odpisy HIM u komerčně využívaných objektů</t>
  </si>
  <si>
    <t>Správa nebytových objektů a staveb celkem</t>
  </si>
  <si>
    <t>Správa nebytových objektů a staveb dle správců</t>
  </si>
  <si>
    <t>Správa bytových objektů dle správců</t>
  </si>
  <si>
    <t>Správa bytových objektů celkem</t>
  </si>
  <si>
    <t>Správa pozemků dle správců</t>
  </si>
  <si>
    <t>Uplatnění cen při prodejích majetku</t>
  </si>
  <si>
    <t>Rezerva na havárie a nepředvídatelné výdaje</t>
  </si>
  <si>
    <t>Liga servis</t>
  </si>
  <si>
    <t>Prodej nemovitostí v HOM</t>
  </si>
  <si>
    <t>Technická správa komunikací</t>
  </si>
  <si>
    <t>Výstaviště Praha</t>
  </si>
  <si>
    <t>Technologie hl.m. Prahy</t>
  </si>
  <si>
    <t>Daň z příjmů vlastního HMP</t>
  </si>
  <si>
    <t>Q - Facility</t>
  </si>
  <si>
    <t>Ostatní podnikatelská činnost HOM</t>
  </si>
  <si>
    <t>Podnikatelská činnost - odbor OBF</t>
  </si>
  <si>
    <t>Podnikatelská činnost - odbor ODO</t>
  </si>
  <si>
    <t>Podnikatelská činnost - ostatní odbory MHMP</t>
  </si>
  <si>
    <t>Podnikatelská činnost vlastního HMP celkem</t>
  </si>
  <si>
    <t>Trade Centre   Praha</t>
  </si>
  <si>
    <t>Podnikatelská činnost vlastního HMP celkem po zdanění</t>
  </si>
  <si>
    <t>Pronájmy nemovitostí v HOM - PVS</t>
  </si>
  <si>
    <t>Pronájmy nemovitostí v HOM - bez PVS</t>
  </si>
  <si>
    <t>Návrh plánu podnikatelské činnosti vlastního hl. m. Prahy na rok 2025</t>
  </si>
  <si>
    <t>Příloha č. 4  k usnesení Zastupitelstva HMP č. 19/1 ze dne 12. 12.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</si>
</sst>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8"/>
      <name val="Arial CE"/>
      <family val="2"/>
      <charset val="238"/>
    </font>
    <font>
      <b/>
      <u/>
      <sz val="12"/>
      <name val="Times New Roman"/>
      <family val="1"/>
      <charset val="238"/>
    </font>
    <font>
      <b/>
      <sz val="10"/>
      <name val="Arial"/>
      <family val="2"/>
      <charset val="238"/>
    </font>
    <font>
      <i/>
      <sz val="10"/>
      <name val="Arial CE"/>
      <charset val="238"/>
    </font>
    <font>
      <sz val="7"/>
      <name val="Arial CE"/>
      <charset val="238"/>
    </font>
    <font>
      <i/>
      <u/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/>
  </cellStyleXfs>
  <cellXfs count="92">
    <xf numFmtId="0" fontId="0" fillId="0" borderId="0" xfId="0"/>
    <xf numFmtId="0" fontId="2" fillId="0" borderId="0" xfId="1" applyFont="1"/>
    <xf numFmtId="0" fontId="1" fillId="0" borderId="0" xfId="1"/>
    <xf numFmtId="3" fontId="5" fillId="0" borderId="35" xfId="1" applyNumberFormat="1" applyFont="1" applyBorder="1"/>
    <xf numFmtId="3" fontId="5" fillId="0" borderId="36" xfId="1" applyNumberFormat="1" applyFont="1" applyBorder="1"/>
    <xf numFmtId="3" fontId="5" fillId="0" borderId="37" xfId="1" applyNumberFormat="1" applyFont="1" applyBorder="1" applyAlignment="1">
      <alignment horizontal="right"/>
    </xf>
    <xf numFmtId="3" fontId="5" fillId="0" borderId="37" xfId="1" applyNumberFormat="1" applyFont="1" applyBorder="1"/>
    <xf numFmtId="3" fontId="5" fillId="0" borderId="10" xfId="1" applyNumberFormat="1" applyFont="1" applyBorder="1"/>
    <xf numFmtId="3" fontId="5" fillId="0" borderId="38" xfId="1" applyNumberFormat="1" applyFont="1" applyBorder="1"/>
    <xf numFmtId="3" fontId="5" fillId="0" borderId="35" xfId="1" applyNumberFormat="1" applyFont="1" applyBorder="1" applyAlignment="1">
      <alignment horizontal="right"/>
    </xf>
    <xf numFmtId="3" fontId="2" fillId="0" borderId="10" xfId="1" applyNumberFormat="1" applyFont="1" applyBorder="1"/>
    <xf numFmtId="3" fontId="5" fillId="0" borderId="44" xfId="1" applyNumberFormat="1" applyFont="1" applyBorder="1"/>
    <xf numFmtId="3" fontId="5" fillId="0" borderId="41" xfId="1" applyNumberFormat="1" applyFont="1" applyBorder="1"/>
    <xf numFmtId="3" fontId="5" fillId="0" borderId="10" xfId="1" applyNumberFormat="1" applyFont="1" applyBorder="1" applyAlignment="1">
      <alignment horizontal="right"/>
    </xf>
    <xf numFmtId="3" fontId="5" fillId="0" borderId="39" xfId="1" applyNumberFormat="1" applyFont="1" applyBorder="1"/>
    <xf numFmtId="3" fontId="5" fillId="0" borderId="40" xfId="1" applyNumberFormat="1" applyFont="1" applyBorder="1" applyAlignment="1">
      <alignment horizontal="right"/>
    </xf>
    <xf numFmtId="3" fontId="5" fillId="0" borderId="49" xfId="1" applyNumberFormat="1" applyFont="1" applyBorder="1"/>
    <xf numFmtId="0" fontId="7" fillId="0" borderId="0" xfId="1" applyFont="1"/>
    <xf numFmtId="0" fontId="3" fillId="0" borderId="0" xfId="1" applyFont="1"/>
    <xf numFmtId="0" fontId="4" fillId="0" borderId="1" xfId="1" applyFont="1" applyBorder="1" applyAlignment="1">
      <alignment horizontal="left"/>
    </xf>
    <xf numFmtId="0" fontId="4" fillId="0" borderId="2" xfId="1" applyFont="1" applyBorder="1" applyAlignment="1">
      <alignment horizontal="center"/>
    </xf>
    <xf numFmtId="0" fontId="4" fillId="0" borderId="3" xfId="1" applyFont="1" applyBorder="1" applyAlignment="1">
      <alignment horizontal="centerContinuous"/>
    </xf>
    <xf numFmtId="0" fontId="3" fillId="0" borderId="4" xfId="1" applyFont="1" applyBorder="1" applyAlignment="1">
      <alignment horizontal="centerContinuous"/>
    </xf>
    <xf numFmtId="0" fontId="4" fillId="0" borderId="5" xfId="1" applyFont="1" applyBorder="1" applyAlignment="1">
      <alignment horizontal="center"/>
    </xf>
    <xf numFmtId="0" fontId="4" fillId="0" borderId="6" xfId="1" applyFont="1" applyBorder="1" applyAlignment="1">
      <alignment horizontal="left"/>
    </xf>
    <xf numFmtId="0" fontId="3" fillId="0" borderId="7" xfId="1" applyFont="1" applyBorder="1"/>
    <xf numFmtId="49" fontId="4" fillId="0" borderId="7" xfId="1" applyNumberFormat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14" fontId="3" fillId="0" borderId="7" xfId="1" applyNumberFormat="1" applyFont="1" applyBorder="1"/>
    <xf numFmtId="0" fontId="4" fillId="0" borderId="9" xfId="1" applyFont="1" applyBorder="1" applyAlignment="1">
      <alignment horizontal="left"/>
    </xf>
    <xf numFmtId="0" fontId="3" fillId="0" borderId="17" xfId="1" applyFont="1" applyBorder="1"/>
    <xf numFmtId="0" fontId="3" fillId="0" borderId="32" xfId="1" applyFont="1" applyBorder="1"/>
    <xf numFmtId="0" fontId="4" fillId="0" borderId="32" xfId="1" applyFont="1" applyBorder="1" applyAlignment="1">
      <alignment horizontal="center"/>
    </xf>
    <xf numFmtId="0" fontId="3" fillId="0" borderId="24" xfId="1" applyFont="1" applyBorder="1"/>
    <xf numFmtId="0" fontId="4" fillId="0" borderId="16" xfId="1" applyFont="1" applyBorder="1" applyAlignment="1">
      <alignment vertical="center" wrapText="1"/>
    </xf>
    <xf numFmtId="0" fontId="5" fillId="0" borderId="12" xfId="1" applyFont="1" applyBorder="1" applyAlignment="1">
      <alignment vertical="center" wrapText="1"/>
    </xf>
    <xf numFmtId="0" fontId="5" fillId="0" borderId="13" xfId="1" applyFont="1" applyBorder="1" applyAlignment="1">
      <alignment vertical="center" wrapText="1"/>
    </xf>
    <xf numFmtId="0" fontId="4" fillId="0" borderId="23" xfId="1" applyFont="1" applyBorder="1" applyAlignment="1">
      <alignment vertical="center" wrapText="1"/>
    </xf>
    <xf numFmtId="0" fontId="6" fillId="0" borderId="22" xfId="1" applyFont="1" applyBorder="1" applyAlignment="1">
      <alignment vertical="center"/>
    </xf>
    <xf numFmtId="0" fontId="5" fillId="0" borderId="22" xfId="1" applyFont="1" applyBorder="1" applyAlignment="1">
      <alignment vertical="center"/>
    </xf>
    <xf numFmtId="0" fontId="5" fillId="0" borderId="30" xfId="1" applyFont="1" applyBorder="1" applyAlignment="1">
      <alignment vertical="center"/>
    </xf>
    <xf numFmtId="0" fontId="4" fillId="0" borderId="33" xfId="1" applyFont="1" applyBorder="1" applyAlignment="1">
      <alignment vertical="center" wrapText="1"/>
    </xf>
    <xf numFmtId="0" fontId="5" fillId="0" borderId="21" xfId="1" applyFont="1" applyBorder="1" applyAlignment="1">
      <alignment vertical="center"/>
    </xf>
    <xf numFmtId="0" fontId="5" fillId="0" borderId="46" xfId="1" applyFont="1" applyBorder="1" applyAlignment="1">
      <alignment vertical="center"/>
    </xf>
    <xf numFmtId="0" fontId="4" fillId="0" borderId="26" xfId="1" applyFont="1" applyBorder="1" applyAlignment="1">
      <alignment vertical="center"/>
    </xf>
    <xf numFmtId="0" fontId="5" fillId="0" borderId="28" xfId="1" applyFont="1" applyBorder="1" applyAlignment="1">
      <alignment vertical="center"/>
    </xf>
    <xf numFmtId="0" fontId="4" fillId="0" borderId="42" xfId="1" applyFont="1" applyBorder="1" applyAlignment="1">
      <alignment vertical="center"/>
    </xf>
    <xf numFmtId="0" fontId="5" fillId="0" borderId="26" xfId="1" applyFont="1" applyBorder="1" applyAlignment="1">
      <alignment vertical="center" wrapText="1"/>
    </xf>
    <xf numFmtId="0" fontId="5" fillId="0" borderId="43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0" fontId="5" fillId="0" borderId="28" xfId="1" applyFont="1" applyBorder="1" applyAlignment="1">
      <alignment vertical="center" wrapText="1"/>
    </xf>
    <xf numFmtId="3" fontId="2" fillId="0" borderId="0" xfId="1" applyNumberFormat="1" applyFont="1"/>
    <xf numFmtId="3" fontId="1" fillId="0" borderId="0" xfId="1" applyNumberFormat="1"/>
    <xf numFmtId="0" fontId="4" fillId="0" borderId="8" xfId="1" applyFont="1" applyBorder="1" applyAlignment="1">
      <alignment horizontal="center"/>
    </xf>
    <xf numFmtId="3" fontId="5" fillId="0" borderId="11" xfId="1" applyNumberFormat="1" applyFont="1" applyBorder="1"/>
    <xf numFmtId="3" fontId="5" fillId="0" borderId="20" xfId="1" applyNumberFormat="1" applyFont="1" applyBorder="1"/>
    <xf numFmtId="3" fontId="5" fillId="0" borderId="29" xfId="1" applyNumberFormat="1" applyFont="1" applyBorder="1"/>
    <xf numFmtId="3" fontId="5" fillId="0" borderId="31" xfId="1" applyNumberFormat="1" applyFont="1" applyBorder="1"/>
    <xf numFmtId="3" fontId="5" fillId="0" borderId="48" xfId="1" applyNumberFormat="1" applyFont="1" applyBorder="1"/>
    <xf numFmtId="3" fontId="5" fillId="0" borderId="24" xfId="1" applyNumberFormat="1" applyFont="1" applyBorder="1"/>
    <xf numFmtId="3" fontId="5" fillId="0" borderId="27" xfId="1" applyNumberFormat="1" applyFont="1" applyBorder="1"/>
    <xf numFmtId="3" fontId="5" fillId="0" borderId="45" xfId="1" applyNumberFormat="1" applyFont="1" applyBorder="1"/>
    <xf numFmtId="3" fontId="5" fillId="0" borderId="11" xfId="1" applyNumberFormat="1" applyFont="1" applyBorder="1" applyAlignment="1">
      <alignment horizontal="right"/>
    </xf>
    <xf numFmtId="3" fontId="5" fillId="0" borderId="25" xfId="1" applyNumberFormat="1" applyFont="1" applyBorder="1"/>
    <xf numFmtId="0" fontId="5" fillId="0" borderId="16" xfId="1" applyFont="1" applyBorder="1" applyAlignment="1">
      <alignment vertical="center"/>
    </xf>
    <xf numFmtId="0" fontId="5" fillId="0" borderId="50" xfId="1" applyFont="1" applyBorder="1" applyAlignment="1">
      <alignment vertical="center"/>
    </xf>
    <xf numFmtId="3" fontId="5" fillId="0" borderId="51" xfId="1" applyNumberFormat="1" applyFont="1" applyBorder="1"/>
    <xf numFmtId="0" fontId="4" fillId="0" borderId="13" xfId="1" applyFont="1" applyBorder="1" applyAlignment="1">
      <alignment vertical="center" wrapText="1"/>
    </xf>
    <xf numFmtId="3" fontId="4" fillId="0" borderId="34" xfId="1" applyNumberFormat="1" applyFont="1" applyBorder="1" applyAlignment="1">
      <alignment vertical="center"/>
    </xf>
    <xf numFmtId="3" fontId="4" fillId="0" borderId="14" xfId="1" applyNumberFormat="1" applyFont="1" applyBorder="1" applyAlignment="1">
      <alignment vertical="center"/>
    </xf>
    <xf numFmtId="3" fontId="4" fillId="0" borderId="15" xfId="1" applyNumberFormat="1" applyFont="1" applyBorder="1" applyAlignment="1">
      <alignment vertical="center"/>
    </xf>
    <xf numFmtId="3" fontId="4" fillId="0" borderId="18" xfId="1" applyNumberFormat="1" applyFont="1" applyBorder="1" applyAlignment="1">
      <alignment vertical="center"/>
    </xf>
    <xf numFmtId="3" fontId="4" fillId="0" borderId="24" xfId="1" applyNumberFormat="1" applyFont="1" applyBorder="1" applyAlignment="1">
      <alignment vertical="center"/>
    </xf>
    <xf numFmtId="0" fontId="8" fillId="0" borderId="0" xfId="1" applyFont="1" applyAlignment="1">
      <alignment horizontal="right"/>
    </xf>
    <xf numFmtId="0" fontId="4" fillId="0" borderId="6" xfId="1" applyFont="1" applyBorder="1" applyAlignment="1">
      <alignment vertical="center" wrapText="1"/>
    </xf>
    <xf numFmtId="3" fontId="5" fillId="0" borderId="36" xfId="1" applyNumberFormat="1" applyFont="1" applyBorder="1" applyAlignment="1">
      <alignment horizontal="right"/>
    </xf>
    <xf numFmtId="3" fontId="5" fillId="0" borderId="47" xfId="1" applyNumberFormat="1" applyFont="1" applyBorder="1"/>
    <xf numFmtId="3" fontId="5" fillId="0" borderId="40" xfId="1" applyNumberFormat="1" applyFont="1" applyBorder="1"/>
    <xf numFmtId="3" fontId="5" fillId="0" borderId="52" xfId="1" applyNumberFormat="1" applyFont="1" applyBorder="1"/>
    <xf numFmtId="3" fontId="5" fillId="0" borderId="32" xfId="1" applyNumberFormat="1" applyFont="1" applyBorder="1"/>
    <xf numFmtId="3" fontId="5" fillId="0" borderId="18" xfId="1" applyNumberFormat="1" applyFont="1" applyBorder="1"/>
    <xf numFmtId="0" fontId="9" fillId="0" borderId="0" xfId="1" applyFont="1"/>
    <xf numFmtId="3" fontId="5" fillId="0" borderId="53" xfId="1" applyNumberFormat="1" applyFont="1" applyBorder="1"/>
    <xf numFmtId="3" fontId="5" fillId="0" borderId="54" xfId="1" applyNumberFormat="1" applyFont="1" applyBorder="1"/>
    <xf numFmtId="3" fontId="5" fillId="0" borderId="8" xfId="1" applyNumberFormat="1" applyFont="1" applyBorder="1"/>
    <xf numFmtId="4" fontId="1" fillId="0" borderId="0" xfId="1" applyNumberFormat="1"/>
    <xf numFmtId="0" fontId="10" fillId="0" borderId="0" xfId="1" applyFont="1"/>
    <xf numFmtId="3" fontId="10" fillId="0" borderId="0" xfId="1" applyNumberFormat="1" applyFont="1"/>
    <xf numFmtId="1" fontId="10" fillId="0" borderId="0" xfId="1" applyNumberFormat="1" applyFont="1"/>
    <xf numFmtId="3" fontId="5" fillId="0" borderId="19" xfId="1" applyNumberFormat="1" applyFont="1" applyBorder="1"/>
    <xf numFmtId="0" fontId="7" fillId="0" borderId="0" xfId="1" applyFont="1"/>
    <xf numFmtId="0" fontId="11" fillId="0" borderId="0" xfId="0" applyFont="1"/>
  </cellXfs>
  <cellStyles count="2">
    <cellStyle name="Normální" xfId="0" builtinId="0"/>
    <cellStyle name="normální_XKopie - HČ rozp.04-tabulka verze 1 z 7.8.03" xfId="1" xr:uid="{00000000-0005-0000-0000-000001000000}"/>
  </cellStyles>
  <dxfs count="0"/>
  <tableStyles count="0" defaultTableStyle="TableStyleMedium2" defaultPivotStyle="PivotStyleLight16"/>
  <colors>
    <mruColors>
      <color rgb="FFFFFF99"/>
      <color rgb="FFFFFFCC"/>
      <color rgb="FFF434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140F6-F075-4BB5-A214-831022367668}">
  <sheetPr>
    <pageSetUpPr fitToPage="1"/>
  </sheetPr>
  <dimension ref="A1:M77"/>
  <sheetViews>
    <sheetView tabSelected="1" zoomScale="90" zoomScaleNormal="90" workbookViewId="0"/>
  </sheetViews>
  <sheetFormatPr defaultColWidth="9.140625" defaultRowHeight="12.75" x14ac:dyDescent="0.2"/>
  <cols>
    <col min="1" max="1" width="32.7109375" style="2" customWidth="1"/>
    <col min="2" max="7" width="9.140625" style="2" customWidth="1"/>
    <col min="8" max="11" width="9.140625" style="2"/>
    <col min="12" max="12" width="4.42578125" style="2" customWidth="1"/>
    <col min="13" max="16384" width="9.140625" style="2"/>
  </cols>
  <sheetData>
    <row r="1" spans="1:9" ht="15.75" x14ac:dyDescent="0.25">
      <c r="A1" s="91" t="s">
        <v>52</v>
      </c>
    </row>
    <row r="2" spans="1:9" x14ac:dyDescent="0.2">
      <c r="A2" s="81"/>
    </row>
    <row r="4" spans="1:9" ht="15.75" x14ac:dyDescent="0.25">
      <c r="A4" s="90" t="s">
        <v>51</v>
      </c>
      <c r="B4" s="90"/>
      <c r="C4" s="90"/>
      <c r="D4" s="90"/>
      <c r="E4" s="90"/>
      <c r="F4" s="90"/>
      <c r="G4" s="90"/>
    </row>
    <row r="5" spans="1:9" ht="15.75" x14ac:dyDescent="0.25">
      <c r="A5" s="17"/>
      <c r="B5" s="18"/>
      <c r="C5" s="18"/>
      <c r="D5" s="18"/>
      <c r="E5" s="18"/>
      <c r="F5" s="18"/>
      <c r="G5" s="18"/>
    </row>
    <row r="6" spans="1:9" ht="13.5" thickBot="1" x14ac:dyDescent="0.25">
      <c r="A6" s="18"/>
      <c r="B6" s="18"/>
      <c r="C6" s="18"/>
      <c r="D6" s="18"/>
      <c r="E6" s="18"/>
      <c r="F6" s="18"/>
      <c r="G6" s="73" t="s">
        <v>0</v>
      </c>
    </row>
    <row r="7" spans="1:9" ht="13.9" customHeight="1" x14ac:dyDescent="0.2">
      <c r="A7" s="19" t="s">
        <v>1</v>
      </c>
      <c r="B7" s="20" t="s">
        <v>2</v>
      </c>
      <c r="C7" s="20" t="s">
        <v>3</v>
      </c>
      <c r="D7" s="21" t="s">
        <v>16</v>
      </c>
      <c r="E7" s="22"/>
      <c r="F7" s="22"/>
      <c r="G7" s="23" t="s">
        <v>21</v>
      </c>
      <c r="H7" s="1"/>
    </row>
    <row r="8" spans="1:9" ht="13.9" customHeight="1" x14ac:dyDescent="0.2">
      <c r="A8" s="24"/>
      <c r="B8" s="25"/>
      <c r="C8" s="25"/>
      <c r="D8" s="26" t="s">
        <v>4</v>
      </c>
      <c r="E8" s="27" t="s">
        <v>5</v>
      </c>
      <c r="F8" s="27" t="s">
        <v>6</v>
      </c>
      <c r="G8" s="53" t="s">
        <v>22</v>
      </c>
      <c r="H8" s="1"/>
    </row>
    <row r="9" spans="1:9" ht="13.9" customHeight="1" x14ac:dyDescent="0.2">
      <c r="A9" s="24"/>
      <c r="B9" s="28"/>
      <c r="C9" s="25"/>
      <c r="D9" s="26" t="s">
        <v>8</v>
      </c>
      <c r="E9" s="27" t="s">
        <v>19</v>
      </c>
      <c r="F9" s="27" t="s">
        <v>9</v>
      </c>
      <c r="G9" s="53" t="s">
        <v>7</v>
      </c>
      <c r="H9" s="1"/>
    </row>
    <row r="10" spans="1:9" ht="13.9" customHeight="1" thickBot="1" x14ac:dyDescent="0.25">
      <c r="A10" s="29"/>
      <c r="B10" s="30"/>
      <c r="C10" s="31"/>
      <c r="D10" s="31"/>
      <c r="E10" s="32" t="s">
        <v>18</v>
      </c>
      <c r="F10" s="31"/>
      <c r="G10" s="33"/>
      <c r="H10" s="1"/>
    </row>
    <row r="11" spans="1:9" ht="13.9" customHeight="1" x14ac:dyDescent="0.2">
      <c r="A11" s="37" t="s">
        <v>30</v>
      </c>
      <c r="B11" s="7"/>
      <c r="C11" s="7"/>
      <c r="D11" s="7"/>
      <c r="E11" s="7"/>
      <c r="F11" s="7"/>
      <c r="G11" s="54"/>
      <c r="H11" s="1"/>
    </row>
    <row r="12" spans="1:9" ht="13.9" customHeight="1" x14ac:dyDescent="0.2">
      <c r="A12" s="38" t="s">
        <v>14</v>
      </c>
      <c r="B12" s="3">
        <v>73200</v>
      </c>
      <c r="C12" s="3">
        <f>D12+E12+F12</f>
        <v>69280</v>
      </c>
      <c r="D12" s="3">
        <v>4500</v>
      </c>
      <c r="E12" s="3">
        <v>25960</v>
      </c>
      <c r="F12" s="3">
        <v>38820</v>
      </c>
      <c r="G12" s="55">
        <f>B12-C12</f>
        <v>3920</v>
      </c>
      <c r="H12" s="1"/>
    </row>
    <row r="13" spans="1:9" ht="13.9" customHeight="1" x14ac:dyDescent="0.2">
      <c r="A13" s="39" t="s">
        <v>10</v>
      </c>
      <c r="B13" s="3">
        <v>79700</v>
      </c>
      <c r="C13" s="3">
        <f>D13+E13+F13</f>
        <v>64280</v>
      </c>
      <c r="D13" s="3">
        <v>2980</v>
      </c>
      <c r="E13" s="3">
        <v>17650</v>
      </c>
      <c r="F13" s="3">
        <v>43650</v>
      </c>
      <c r="G13" s="55">
        <f>B13-C13</f>
        <v>15420</v>
      </c>
      <c r="H13" s="86"/>
      <c r="I13" s="1"/>
    </row>
    <row r="14" spans="1:9" ht="13.9" customHeight="1" x14ac:dyDescent="0.2">
      <c r="A14" s="39" t="s">
        <v>13</v>
      </c>
      <c r="B14" s="3">
        <v>345000</v>
      </c>
      <c r="C14" s="3">
        <f>D14+E14+F14</f>
        <v>314970</v>
      </c>
      <c r="D14" s="3">
        <v>14500</v>
      </c>
      <c r="E14" s="3">
        <v>96020</v>
      </c>
      <c r="F14" s="3">
        <v>204450</v>
      </c>
      <c r="G14" s="55">
        <f>B14-C14</f>
        <v>30030</v>
      </c>
      <c r="H14" s="86"/>
      <c r="I14" s="1"/>
    </row>
    <row r="15" spans="1:9" ht="13.9" customHeight="1" x14ac:dyDescent="0.2">
      <c r="A15" s="40" t="s">
        <v>41</v>
      </c>
      <c r="B15" s="75">
        <v>121000</v>
      </c>
      <c r="C15" s="4">
        <f>D15+E15+F15</f>
        <v>132171</v>
      </c>
      <c r="D15" s="4">
        <v>7420</v>
      </c>
      <c r="E15" s="4">
        <v>30869</v>
      </c>
      <c r="F15" s="4">
        <v>93882</v>
      </c>
      <c r="G15" s="56">
        <f>B15-C15</f>
        <v>-11171</v>
      </c>
      <c r="H15" s="86"/>
    </row>
    <row r="16" spans="1:9" ht="13.9" customHeight="1" thickBot="1" x14ac:dyDescent="0.25">
      <c r="A16" s="41" t="s">
        <v>31</v>
      </c>
      <c r="B16" s="5">
        <f>SUM(B12:B15)</f>
        <v>618900</v>
      </c>
      <c r="C16" s="6">
        <f>D16+E16+F16</f>
        <v>580701</v>
      </c>
      <c r="D16" s="6">
        <f>SUM(D12:D15)</f>
        <v>29400</v>
      </c>
      <c r="E16" s="6">
        <f>SUM(E12:E15)</f>
        <v>170499</v>
      </c>
      <c r="F16" s="6">
        <f>SUM(F12:F15)</f>
        <v>380802</v>
      </c>
      <c r="G16" s="57">
        <f>SUM(G12:G15)</f>
        <v>38199</v>
      </c>
      <c r="H16" s="87"/>
      <c r="I16" s="52"/>
    </row>
    <row r="17" spans="1:13" ht="28.15" customHeight="1" x14ac:dyDescent="0.2">
      <c r="A17" s="74" t="s">
        <v>29</v>
      </c>
      <c r="B17" s="82"/>
      <c r="C17" s="83"/>
      <c r="D17" s="82"/>
      <c r="E17" s="82"/>
      <c r="F17" s="82"/>
      <c r="G17" s="84"/>
      <c r="H17" s="86"/>
    </row>
    <row r="18" spans="1:13" ht="13.9" customHeight="1" x14ac:dyDescent="0.2">
      <c r="A18" s="39" t="s">
        <v>11</v>
      </c>
      <c r="B18" s="3">
        <v>168742</v>
      </c>
      <c r="C18" s="3">
        <f>D18+E18+F18</f>
        <v>133369</v>
      </c>
      <c r="D18" s="3">
        <v>16169</v>
      </c>
      <c r="E18" s="3">
        <v>38700</v>
      </c>
      <c r="F18" s="3">
        <v>78500</v>
      </c>
      <c r="G18" s="55">
        <f>B18-C18</f>
        <v>35373</v>
      </c>
      <c r="H18" s="86"/>
      <c r="I18" s="1"/>
      <c r="L18" s="52"/>
    </row>
    <row r="19" spans="1:13" ht="13.9" customHeight="1" x14ac:dyDescent="0.2">
      <c r="A19" s="39" t="s">
        <v>35</v>
      </c>
      <c r="B19" s="3">
        <v>110700</v>
      </c>
      <c r="C19" s="3">
        <f t="shared" ref="C19:C25" si="0">D19+E19+F19</f>
        <v>278245</v>
      </c>
      <c r="D19" s="3">
        <v>30100</v>
      </c>
      <c r="E19" s="3">
        <v>70080</v>
      </c>
      <c r="F19" s="3">
        <v>178065</v>
      </c>
      <c r="G19" s="55">
        <f t="shared" ref="G19:G25" si="1">B19-C19</f>
        <v>-167545</v>
      </c>
      <c r="H19" s="86"/>
      <c r="I19" s="1"/>
      <c r="M19" s="52"/>
    </row>
    <row r="20" spans="1:13" ht="13.9" customHeight="1" x14ac:dyDescent="0.2">
      <c r="A20" s="39" t="s">
        <v>47</v>
      </c>
      <c r="B20" s="3">
        <v>430808</v>
      </c>
      <c r="C20" s="3">
        <f t="shared" si="0"/>
        <v>515283</v>
      </c>
      <c r="D20" s="3">
        <v>191398</v>
      </c>
      <c r="E20" s="3">
        <v>193908</v>
      </c>
      <c r="F20" s="3">
        <v>129977</v>
      </c>
      <c r="G20" s="55">
        <f t="shared" si="1"/>
        <v>-84475</v>
      </c>
      <c r="H20" s="86"/>
      <c r="I20" s="1"/>
      <c r="L20" s="51"/>
    </row>
    <row r="21" spans="1:13" ht="13.9" customHeight="1" x14ac:dyDescent="0.2">
      <c r="A21" s="39" t="s">
        <v>23</v>
      </c>
      <c r="B21" s="3">
        <v>8332</v>
      </c>
      <c r="C21" s="3">
        <f>D21+E21+F21</f>
        <v>8528</v>
      </c>
      <c r="D21" s="3">
        <v>2641</v>
      </c>
      <c r="E21" s="3">
        <v>82</v>
      </c>
      <c r="F21" s="3">
        <v>5805</v>
      </c>
      <c r="G21" s="55">
        <f t="shared" si="1"/>
        <v>-196</v>
      </c>
      <c r="H21" s="86"/>
      <c r="L21" s="1"/>
    </row>
    <row r="22" spans="1:13" ht="13.9" customHeight="1" x14ac:dyDescent="0.2">
      <c r="A22" s="39" t="s">
        <v>37</v>
      </c>
      <c r="B22" s="3">
        <v>1370720</v>
      </c>
      <c r="C22" s="3">
        <f t="shared" si="0"/>
        <v>181652</v>
      </c>
      <c r="D22" s="3">
        <v>49015</v>
      </c>
      <c r="E22" s="3">
        <v>52289</v>
      </c>
      <c r="F22" s="3">
        <v>80348</v>
      </c>
      <c r="G22" s="55">
        <f t="shared" si="1"/>
        <v>1189068</v>
      </c>
      <c r="H22" s="86"/>
      <c r="L22" s="1"/>
    </row>
    <row r="23" spans="1:13" ht="13.9" customHeight="1" x14ac:dyDescent="0.2">
      <c r="A23" s="42" t="s">
        <v>12</v>
      </c>
      <c r="B23" s="3">
        <v>323500</v>
      </c>
      <c r="C23" s="3">
        <f t="shared" si="0"/>
        <v>137121</v>
      </c>
      <c r="D23" s="3">
        <v>7301</v>
      </c>
      <c r="E23" s="3">
        <v>2020</v>
      </c>
      <c r="F23" s="3">
        <v>127800</v>
      </c>
      <c r="G23" s="55">
        <f t="shared" si="1"/>
        <v>186379</v>
      </c>
      <c r="H23" s="86"/>
      <c r="K23" s="52"/>
      <c r="L23" s="1"/>
    </row>
    <row r="24" spans="1:13" ht="13.9" customHeight="1" x14ac:dyDescent="0.2">
      <c r="A24" s="42" t="s">
        <v>38</v>
      </c>
      <c r="B24" s="3">
        <v>52000</v>
      </c>
      <c r="C24" s="3">
        <f t="shared" si="0"/>
        <v>126302</v>
      </c>
      <c r="D24" s="3">
        <v>24000</v>
      </c>
      <c r="E24" s="3">
        <v>2</v>
      </c>
      <c r="F24" s="3">
        <v>102300</v>
      </c>
      <c r="G24" s="55">
        <f t="shared" si="1"/>
        <v>-74302</v>
      </c>
      <c r="H24" s="86"/>
      <c r="I24" s="1"/>
      <c r="L24" s="51"/>
    </row>
    <row r="25" spans="1:13" ht="13.9" customHeight="1" x14ac:dyDescent="0.2">
      <c r="A25" s="43" t="s">
        <v>39</v>
      </c>
      <c r="B25" s="76">
        <v>68265</v>
      </c>
      <c r="C25" s="16">
        <f t="shared" si="0"/>
        <v>2</v>
      </c>
      <c r="D25" s="76">
        <v>0</v>
      </c>
      <c r="E25" s="76">
        <v>2</v>
      </c>
      <c r="F25" s="76">
        <v>0</v>
      </c>
      <c r="G25" s="58">
        <f t="shared" si="1"/>
        <v>68263</v>
      </c>
      <c r="H25" s="86"/>
      <c r="L25" s="1"/>
    </row>
    <row r="26" spans="1:13" ht="13.9" customHeight="1" thickBot="1" x14ac:dyDescent="0.25">
      <c r="A26" s="34" t="s">
        <v>28</v>
      </c>
      <c r="B26" s="8">
        <f>SUM(B18:B25)</f>
        <v>2533067</v>
      </c>
      <c r="C26" s="8">
        <f>D26+E26+F26</f>
        <v>1380502</v>
      </c>
      <c r="D26" s="8">
        <f>SUM(D18:D25)</f>
        <v>320624</v>
      </c>
      <c r="E26" s="8">
        <f>SUM(E18:E25)</f>
        <v>357083</v>
      </c>
      <c r="F26" s="8">
        <f>SUM(F18:F25)</f>
        <v>702795</v>
      </c>
      <c r="G26" s="59">
        <f>SUM(G18:G25)</f>
        <v>1152565</v>
      </c>
      <c r="H26" s="86"/>
      <c r="I26" s="52"/>
      <c r="L26" s="1"/>
    </row>
    <row r="27" spans="1:13" ht="13.9" customHeight="1" x14ac:dyDescent="0.2">
      <c r="A27" s="44" t="s">
        <v>32</v>
      </c>
      <c r="B27" s="77"/>
      <c r="C27" s="77"/>
      <c r="D27" s="77"/>
      <c r="E27" s="77"/>
      <c r="F27" s="77"/>
      <c r="G27" s="60"/>
      <c r="H27" s="86"/>
      <c r="L27" s="1"/>
    </row>
    <row r="28" spans="1:13" ht="13.9" customHeight="1" x14ac:dyDescent="0.2">
      <c r="A28" s="42" t="s">
        <v>25</v>
      </c>
      <c r="B28" s="3">
        <v>14500</v>
      </c>
      <c r="C28" s="3">
        <f>D28+E28+F28</f>
        <v>134830</v>
      </c>
      <c r="D28" s="3">
        <v>15000</v>
      </c>
      <c r="E28" s="3">
        <v>119680</v>
      </c>
      <c r="F28" s="3">
        <v>150</v>
      </c>
      <c r="G28" s="55">
        <f>B28-C28</f>
        <v>-120330</v>
      </c>
      <c r="H28" s="86"/>
      <c r="I28" s="1"/>
      <c r="J28" s="52"/>
      <c r="L28" s="52"/>
    </row>
    <row r="29" spans="1:13" ht="13.9" customHeight="1" x14ac:dyDescent="0.2">
      <c r="A29" s="45" t="s">
        <v>26</v>
      </c>
      <c r="B29" s="4">
        <v>10000</v>
      </c>
      <c r="C29" s="4">
        <f>D29+E29+F29</f>
        <v>144500</v>
      </c>
      <c r="D29" s="4">
        <v>52577</v>
      </c>
      <c r="E29" s="4">
        <v>73923</v>
      </c>
      <c r="F29" s="4">
        <v>18000</v>
      </c>
      <c r="G29" s="56">
        <f>B29-C29</f>
        <v>-134500</v>
      </c>
      <c r="H29" s="86"/>
    </row>
    <row r="30" spans="1:13" ht="13.9" customHeight="1" thickBot="1" x14ac:dyDescent="0.25">
      <c r="A30" s="46" t="s">
        <v>24</v>
      </c>
      <c r="B30" s="6">
        <f>SUM(B28:B29)</f>
        <v>24500</v>
      </c>
      <c r="C30" s="6">
        <f>D30+E30+F30</f>
        <v>279330</v>
      </c>
      <c r="D30" s="6">
        <f>SUM(D28:D29)</f>
        <v>67577</v>
      </c>
      <c r="E30" s="6">
        <f>SUM(E28:E29)</f>
        <v>193603</v>
      </c>
      <c r="F30" s="6">
        <f>SUM(F28:F29)</f>
        <v>18150</v>
      </c>
      <c r="G30" s="57">
        <f>B30-C30</f>
        <v>-254830</v>
      </c>
      <c r="H30" s="88"/>
      <c r="L30" s="85"/>
    </row>
    <row r="31" spans="1:13" ht="13.9" customHeight="1" x14ac:dyDescent="0.2">
      <c r="A31" s="47" t="s">
        <v>50</v>
      </c>
      <c r="B31" s="77">
        <v>466100</v>
      </c>
      <c r="C31" s="15">
        <f t="shared" ref="C31:C37" si="2">D31+E31+F31</f>
        <v>66920</v>
      </c>
      <c r="D31" s="77">
        <v>0</v>
      </c>
      <c r="E31" s="77">
        <v>59920</v>
      </c>
      <c r="F31" s="77">
        <v>7000</v>
      </c>
      <c r="G31" s="60">
        <f t="shared" ref="G31:G39" si="3">B31-C31</f>
        <v>399180</v>
      </c>
      <c r="H31" s="86"/>
    </row>
    <row r="32" spans="1:13" ht="13.9" customHeight="1" x14ac:dyDescent="0.2">
      <c r="A32" s="42" t="s">
        <v>49</v>
      </c>
      <c r="B32" s="3">
        <v>3545649</v>
      </c>
      <c r="C32" s="9">
        <f t="shared" si="2"/>
        <v>92036</v>
      </c>
      <c r="D32" s="3">
        <v>0</v>
      </c>
      <c r="E32" s="3">
        <v>92036</v>
      </c>
      <c r="F32" s="3">
        <v>0</v>
      </c>
      <c r="G32" s="55">
        <f>B32-C32</f>
        <v>3453613</v>
      </c>
      <c r="H32" s="1"/>
    </row>
    <row r="33" spans="1:11" ht="13.9" customHeight="1" x14ac:dyDescent="0.2">
      <c r="A33" s="35" t="s">
        <v>36</v>
      </c>
      <c r="B33" s="7">
        <v>860000</v>
      </c>
      <c r="C33" s="10">
        <f t="shared" si="2"/>
        <v>45000</v>
      </c>
      <c r="D33" s="7">
        <v>0</v>
      </c>
      <c r="E33" s="7">
        <v>45000</v>
      </c>
      <c r="F33" s="7">
        <v>0</v>
      </c>
      <c r="G33" s="54">
        <f t="shared" si="3"/>
        <v>815000</v>
      </c>
      <c r="H33" s="86"/>
    </row>
    <row r="34" spans="1:11" ht="13.9" customHeight="1" x14ac:dyDescent="0.2">
      <c r="A34" s="45" t="s">
        <v>42</v>
      </c>
      <c r="B34" s="4">
        <v>51100</v>
      </c>
      <c r="C34" s="4">
        <f t="shared" si="2"/>
        <v>1000</v>
      </c>
      <c r="D34" s="4">
        <v>0</v>
      </c>
      <c r="E34" s="4">
        <v>1000</v>
      </c>
      <c r="F34" s="4">
        <v>0</v>
      </c>
      <c r="G34" s="56">
        <f t="shared" si="3"/>
        <v>50100</v>
      </c>
      <c r="H34" s="1"/>
    </row>
    <row r="35" spans="1:11" ht="13.9" customHeight="1" x14ac:dyDescent="0.2">
      <c r="A35" s="48" t="s">
        <v>43</v>
      </c>
      <c r="B35" s="11">
        <v>163</v>
      </c>
      <c r="C35" s="11">
        <f t="shared" si="2"/>
        <v>2000</v>
      </c>
      <c r="D35" s="11">
        <v>0</v>
      </c>
      <c r="E35" s="11">
        <v>2000</v>
      </c>
      <c r="F35" s="11">
        <v>0</v>
      </c>
      <c r="G35" s="61">
        <f t="shared" si="3"/>
        <v>-1837</v>
      </c>
      <c r="H35" s="86"/>
    </row>
    <row r="36" spans="1:11" ht="13.9" customHeight="1" x14ac:dyDescent="0.2">
      <c r="A36" s="49" t="s">
        <v>44</v>
      </c>
      <c r="B36" s="12">
        <v>500</v>
      </c>
      <c r="C36" s="12">
        <f t="shared" si="2"/>
        <v>10</v>
      </c>
      <c r="D36" s="12">
        <v>0</v>
      </c>
      <c r="E36" s="12">
        <v>10</v>
      </c>
      <c r="F36" s="12">
        <v>0</v>
      </c>
      <c r="G36" s="54">
        <f t="shared" si="3"/>
        <v>490</v>
      </c>
      <c r="H36" s="86"/>
    </row>
    <row r="37" spans="1:11" ht="13.9" customHeight="1" x14ac:dyDescent="0.2">
      <c r="A37" s="50" t="s">
        <v>45</v>
      </c>
      <c r="B37" s="4">
        <v>41372</v>
      </c>
      <c r="C37" s="4">
        <f t="shared" si="2"/>
        <v>16573</v>
      </c>
      <c r="D37" s="4">
        <v>0</v>
      </c>
      <c r="E37" s="4">
        <v>16573</v>
      </c>
      <c r="F37" s="4">
        <v>0</v>
      </c>
      <c r="G37" s="56">
        <f t="shared" si="3"/>
        <v>24799</v>
      </c>
      <c r="H37" s="1"/>
    </row>
    <row r="38" spans="1:11" ht="13.9" customHeight="1" x14ac:dyDescent="0.2">
      <c r="A38" s="35" t="s">
        <v>27</v>
      </c>
      <c r="B38" s="7">
        <v>0</v>
      </c>
      <c r="C38" s="7">
        <f>D38+E38+F38</f>
        <v>1210000</v>
      </c>
      <c r="D38" s="7">
        <v>0</v>
      </c>
      <c r="E38" s="7">
        <v>1210000</v>
      </c>
      <c r="F38" s="7">
        <v>0</v>
      </c>
      <c r="G38" s="54">
        <f>B38-C38</f>
        <v>-1210000</v>
      </c>
      <c r="H38" s="1"/>
    </row>
    <row r="39" spans="1:11" ht="13.9" customHeight="1" x14ac:dyDescent="0.2">
      <c r="A39" s="42" t="s">
        <v>15</v>
      </c>
      <c r="B39" s="3">
        <v>0</v>
      </c>
      <c r="C39" s="3">
        <f>D39+E39+F39</f>
        <v>0</v>
      </c>
      <c r="D39" s="3">
        <v>0</v>
      </c>
      <c r="E39" s="3">
        <v>0</v>
      </c>
      <c r="F39" s="3">
        <v>0</v>
      </c>
      <c r="G39" s="55">
        <f t="shared" si="3"/>
        <v>0</v>
      </c>
      <c r="H39" s="86"/>
    </row>
    <row r="40" spans="1:11" ht="13.9" customHeight="1" x14ac:dyDescent="0.2">
      <c r="A40" s="49" t="s">
        <v>33</v>
      </c>
      <c r="B40" s="7">
        <v>1237000</v>
      </c>
      <c r="C40" s="7">
        <f>D40+E40+F40</f>
        <v>1236000</v>
      </c>
      <c r="D40" s="7">
        <v>0</v>
      </c>
      <c r="E40" s="7">
        <v>1236000</v>
      </c>
      <c r="F40" s="7">
        <v>0</v>
      </c>
      <c r="G40" s="54">
        <f>B40-C40</f>
        <v>1000</v>
      </c>
      <c r="H40" s="86"/>
    </row>
    <row r="41" spans="1:11" ht="13.9" customHeight="1" x14ac:dyDescent="0.2">
      <c r="A41" s="42" t="s">
        <v>20</v>
      </c>
      <c r="B41" s="3">
        <v>0</v>
      </c>
      <c r="C41" s="7">
        <f>D41+E41+F41</f>
        <v>0</v>
      </c>
      <c r="D41" s="3">
        <v>0</v>
      </c>
      <c r="E41" s="3">
        <v>0</v>
      </c>
      <c r="F41" s="3">
        <v>0</v>
      </c>
      <c r="G41" s="54">
        <f>B41-C41</f>
        <v>0</v>
      </c>
      <c r="H41" s="86"/>
    </row>
    <row r="42" spans="1:11" ht="13.9" customHeight="1" thickBot="1" x14ac:dyDescent="0.25">
      <c r="A42" s="35" t="s">
        <v>34</v>
      </c>
      <c r="B42" s="13">
        <v>0</v>
      </c>
      <c r="C42" s="13">
        <f>D42+E42+F42</f>
        <v>50000</v>
      </c>
      <c r="D42" s="13">
        <v>0</v>
      </c>
      <c r="E42" s="13">
        <v>0</v>
      </c>
      <c r="F42" s="13">
        <v>50000</v>
      </c>
      <c r="G42" s="62">
        <f>B42-C42</f>
        <v>-50000</v>
      </c>
      <c r="H42" s="86"/>
    </row>
    <row r="43" spans="1:11" ht="13.9" customHeight="1" thickBot="1" x14ac:dyDescent="0.25">
      <c r="A43" s="36" t="s">
        <v>46</v>
      </c>
      <c r="B43" s="14">
        <f t="shared" ref="B43:G43" si="4">B16+B26+B30+B31+B32+B33+B34+B35+B36+B37+B38+B39+B40+B41+B42</f>
        <v>9378351</v>
      </c>
      <c r="C43" s="14">
        <f t="shared" si="4"/>
        <v>4960072</v>
      </c>
      <c r="D43" s="14">
        <f>D16+D26+D30+D31+D32+D33+D34+D35+D36+D37+D38+D39+D40+D41+D42</f>
        <v>417601</v>
      </c>
      <c r="E43" s="14">
        <f>E16+E26+E30+E31+E32+E33+E34+E35+E36+E37+E38+E39+E40+E41+E42</f>
        <v>3383724</v>
      </c>
      <c r="F43" s="14">
        <f>F16+F26+F30+F31+F32+F33+F34+F35+F36+F37+F38+F39+F40+F41+F42</f>
        <v>1158747</v>
      </c>
      <c r="G43" s="63">
        <f t="shared" si="4"/>
        <v>4418279</v>
      </c>
      <c r="H43" s="51"/>
    </row>
    <row r="44" spans="1:11" ht="13.9" customHeight="1" x14ac:dyDescent="0.2">
      <c r="A44" s="65" t="s">
        <v>17</v>
      </c>
      <c r="B44" s="66">
        <v>534918</v>
      </c>
      <c r="C44" s="66">
        <f>D44+E44+F44</f>
        <v>534918</v>
      </c>
      <c r="D44" s="66">
        <v>0</v>
      </c>
      <c r="E44" s="66">
        <v>534918</v>
      </c>
      <c r="F44" s="78">
        <v>0</v>
      </c>
      <c r="G44" s="60">
        <f>B44-C44</f>
        <v>0</v>
      </c>
      <c r="H44" s="1"/>
    </row>
    <row r="45" spans="1:11" ht="13.9" customHeight="1" thickBot="1" x14ac:dyDescent="0.25">
      <c r="A45" s="64" t="s">
        <v>40</v>
      </c>
      <c r="B45" s="79">
        <v>0</v>
      </c>
      <c r="C45" s="89">
        <f>D45+E45+F45</f>
        <v>1053839</v>
      </c>
      <c r="D45" s="80">
        <v>0</v>
      </c>
      <c r="E45" s="80">
        <v>1053839</v>
      </c>
      <c r="F45" s="80">
        <v>0</v>
      </c>
      <c r="G45" s="59">
        <f>B45-C45</f>
        <v>-1053839</v>
      </c>
      <c r="H45" s="86"/>
      <c r="K45" s="1"/>
    </row>
    <row r="46" spans="1:11" ht="28.15" customHeight="1" thickBot="1" x14ac:dyDescent="0.25">
      <c r="A46" s="67" t="s">
        <v>48</v>
      </c>
      <c r="B46" s="68">
        <f>B43+B44+B45</f>
        <v>9913269</v>
      </c>
      <c r="C46" s="69">
        <f>D46+E46+F46</f>
        <v>6548829</v>
      </c>
      <c r="D46" s="68">
        <f>D43+D44+D45</f>
        <v>417601</v>
      </c>
      <c r="E46" s="70">
        <f>E43+E44+E45</f>
        <v>4972481</v>
      </c>
      <c r="F46" s="71">
        <f>F43+F44+F45</f>
        <v>1158747</v>
      </c>
      <c r="G46" s="72">
        <f>G43+G44+G45</f>
        <v>3364440</v>
      </c>
      <c r="H46" s="1"/>
      <c r="J46" s="52"/>
    </row>
    <row r="47" spans="1:11" x14ac:dyDescent="0.2">
      <c r="C47" s="52"/>
      <c r="G47" s="52"/>
      <c r="J47" s="52"/>
    </row>
    <row r="48" spans="1:11" x14ac:dyDescent="0.2">
      <c r="B48" s="52"/>
      <c r="C48" s="52"/>
      <c r="D48" s="51"/>
      <c r="E48" s="52"/>
      <c r="F48" s="52"/>
      <c r="G48" s="52"/>
    </row>
    <row r="49" spans="2:8" x14ac:dyDescent="0.2">
      <c r="B49" s="52"/>
      <c r="C49" s="52"/>
      <c r="F49" s="51"/>
      <c r="G49" s="52"/>
      <c r="H49" s="52"/>
    </row>
    <row r="50" spans="2:8" x14ac:dyDescent="0.2">
      <c r="C50" s="52"/>
      <c r="F50" s="51"/>
      <c r="G50" s="52"/>
    </row>
    <row r="51" spans="2:8" x14ac:dyDescent="0.2">
      <c r="F51" s="1"/>
    </row>
    <row r="52" spans="2:8" x14ac:dyDescent="0.2">
      <c r="F52" s="1"/>
    </row>
    <row r="77" ht="12.75" customHeight="1" x14ac:dyDescent="0.2"/>
  </sheetData>
  <mergeCells count="1">
    <mergeCell ref="A4:G4"/>
  </mergeCells>
  <pageMargins left="0.78740157480314965" right="0.78740157480314965" top="0.78740157480314965" bottom="0.78740157480314965" header="0.51181102362204722" footer="0.51181102362204722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do usnesení</vt:lpstr>
      <vt:lpstr>'příloha do usnesení'!Oblast_tisku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Skokanová Ivana (MHMP, ROZ)</cp:lastModifiedBy>
  <cp:lastPrinted>2024-12-17T14:20:42Z</cp:lastPrinted>
  <dcterms:created xsi:type="dcterms:W3CDTF">1997-01-24T11:07:25Z</dcterms:created>
  <dcterms:modified xsi:type="dcterms:W3CDTF">2024-12-17T14:21:06Z</dcterms:modified>
</cp:coreProperties>
</file>